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S:\PROCURE\Lisa\Bids - Need to review and move to Content Manager\Health Services Community Reintegraion RFP\"/>
    </mc:Choice>
  </mc:AlternateContent>
  <xr:revisionPtr revIDLastSave="0" documentId="13_ncr:1_{AE9380AC-F3B8-4200-BA0A-C4FCFEC5C169}" xr6:coauthVersionLast="47" xr6:coauthVersionMax="47" xr10:uidLastSave="{00000000-0000-0000-0000-000000000000}"/>
  <bookViews>
    <workbookView xWindow="-25320" yWindow="225" windowWidth="25440" windowHeight="15270" xr2:uid="{C668C9C8-9713-4EAF-A83C-BC5596B715B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8" i="1" l="1"/>
  <c r="C27" i="1"/>
  <c r="C26" i="1"/>
  <c r="C25" i="1"/>
  <c r="E18" i="1"/>
  <c r="B52" i="1" s="1"/>
  <c r="C57" i="1" s="1"/>
  <c r="D18" i="1"/>
  <c r="B42" i="1" s="1"/>
  <c r="C44" i="1" s="1"/>
  <c r="C18" i="1"/>
  <c r="B32" i="1" s="1"/>
  <c r="B18" i="1"/>
  <c r="C54" i="1" l="1"/>
  <c r="C55" i="1"/>
  <c r="C56" i="1"/>
  <c r="B23" i="1"/>
  <c r="C35" i="1"/>
  <c r="C36" i="1"/>
  <c r="C45" i="1"/>
  <c r="C46" i="1"/>
  <c r="C47" i="1"/>
  <c r="C37" i="1"/>
  <c r="C34" i="1"/>
</calcChain>
</file>

<file path=xl/sharedStrings.xml><?xml version="1.0" encoding="utf-8"?>
<sst xmlns="http://schemas.openxmlformats.org/spreadsheetml/2006/main" count="57" uniqueCount="35">
  <si>
    <t>Successful case closure payment:</t>
  </si>
  <si>
    <t>Day of release payment:</t>
  </si>
  <si>
    <t>Monthly service charge:</t>
  </si>
  <si>
    <t>Number of Days in Service Plan:</t>
  </si>
  <si>
    <t xml:space="preserve">Proposed 180-day case rate: </t>
  </si>
  <si>
    <t>%</t>
  </si>
  <si>
    <t>$</t>
  </si>
  <si>
    <t>Pre-release planning:</t>
  </si>
  <si>
    <t>Receipt of approved referral:</t>
  </si>
  <si>
    <t>AC plan approved:</t>
  </si>
  <si>
    <t>For each target population, provide average expected expenses for each direct service category.</t>
  </si>
  <si>
    <t>Direct Service Provision Estimates</t>
  </si>
  <si>
    <t>Housing</t>
  </si>
  <si>
    <t>Medications</t>
  </si>
  <si>
    <t>Psychiatric Evaluations/Mental Health</t>
  </si>
  <si>
    <t>Dental Procedures</t>
  </si>
  <si>
    <t>Substance Abuse Treatment</t>
  </si>
  <si>
    <t>Transportation</t>
  </si>
  <si>
    <t>Family Intervention Services</t>
  </si>
  <si>
    <t>Employment Services</t>
  </si>
  <si>
    <t>Legal (guardianship/advocacy/fiduciary)</t>
  </si>
  <si>
    <t>Other (Please specify)</t>
  </si>
  <si>
    <t>Total 
(Will automatically calculate in the Case Rate Tabs below)</t>
  </si>
  <si>
    <t>Schedule B - Pricing</t>
  </si>
  <si>
    <t>Health Services Community Reintegration Program</t>
  </si>
  <si>
    <t>Medical Needs, including durable medical equipment</t>
  </si>
  <si>
    <t>Offenders with Medical Frailty</t>
  </si>
  <si>
    <t>Offenders with Serious Mental Illness</t>
  </si>
  <si>
    <t>Community Referral - Mental Illness</t>
  </si>
  <si>
    <t>Community Referral - Medical Frailty</t>
  </si>
  <si>
    <t>Service category: Prison-Based Referrals -  Mental Illness</t>
  </si>
  <si>
    <t>Service category:  Prison-Based Referrals - Medical Frailty</t>
  </si>
  <si>
    <t>Service category: Community Referrals - Mental Illness</t>
  </si>
  <si>
    <t>Service category: Community Referrals - Medical Frailty</t>
  </si>
  <si>
    <t>RFP 260000000503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</si>
</sst>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5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4" xfId="0" applyFill="1" applyBorder="1"/>
    <xf numFmtId="0" fontId="1" fillId="5" borderId="6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4" fontId="0" fillId="0" borderId="5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4" fontId="0" fillId="0" borderId="9" xfId="0" applyNumberFormat="1" applyBorder="1" applyAlignment="1">
      <alignment horizontal="center"/>
    </xf>
    <xf numFmtId="0" fontId="1" fillId="6" borderId="0" xfId="0" applyFont="1" applyFill="1" applyAlignment="1">
      <alignment horizontal="center" wrapText="1"/>
    </xf>
    <xf numFmtId="0" fontId="0" fillId="0" borderId="10" xfId="0" applyBorder="1"/>
    <xf numFmtId="0" fontId="1" fillId="6" borderId="11" xfId="0" applyFont="1" applyFill="1" applyBorder="1" applyAlignment="1">
      <alignment horizontal="center" wrapText="1"/>
    </xf>
    <xf numFmtId="0" fontId="0" fillId="0" borderId="12" xfId="0" applyBorder="1"/>
    <xf numFmtId="0" fontId="0" fillId="0" borderId="13" xfId="0" applyBorder="1"/>
    <xf numFmtId="0" fontId="0" fillId="2" borderId="1" xfId="0" applyFill="1" applyBorder="1"/>
    <xf numFmtId="0" fontId="0" fillId="0" borderId="18" xfId="0" applyBorder="1"/>
    <xf numFmtId="0" fontId="0" fillId="0" borderId="17" xfId="0" applyBorder="1"/>
    <xf numFmtId="0" fontId="1" fillId="6" borderId="1" xfId="0" applyFont="1" applyFill="1" applyBorder="1"/>
    <xf numFmtId="0" fontId="1" fillId="6" borderId="2" xfId="0" applyFont="1" applyFill="1" applyBorder="1"/>
    <xf numFmtId="0" fontId="1" fillId="6" borderId="3" xfId="0" applyFont="1" applyFill="1" applyBorder="1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  <xf numFmtId="0" fontId="0" fillId="0" borderId="15" xfId="0" applyBorder="1"/>
    <xf numFmtId="0" fontId="0" fillId="0" borderId="16" xfId="0" applyBorder="1"/>
    <xf numFmtId="164" fontId="1" fillId="5" borderId="4" xfId="0" applyNumberFormat="1" applyFont="1" applyFill="1" applyBorder="1" applyAlignment="1">
      <alignment horizontal="center"/>
    </xf>
    <xf numFmtId="164" fontId="2" fillId="0" borderId="0" xfId="0" applyNumberFormat="1" applyFont="1" applyProtection="1">
      <protection locked="0"/>
    </xf>
    <xf numFmtId="0" fontId="3" fillId="0" borderId="0" xfId="0" applyFont="1"/>
    <xf numFmtId="0" fontId="3" fillId="7" borderId="10" xfId="0" applyFont="1" applyFill="1" applyBorder="1" applyAlignment="1">
      <alignment wrapText="1"/>
    </xf>
    <xf numFmtId="0" fontId="0" fillId="0" borderId="22" xfId="0" applyBorder="1"/>
    <xf numFmtId="0" fontId="0" fillId="0" borderId="23" xfId="0" applyBorder="1"/>
    <xf numFmtId="0" fontId="0" fillId="0" borderId="21" xfId="0" applyBorder="1"/>
    <xf numFmtId="0" fontId="0" fillId="0" borderId="10" xfId="0" applyBorder="1" applyAlignment="1">
      <alignment wrapText="1"/>
    </xf>
    <xf numFmtId="164" fontId="2" fillId="0" borderId="0" xfId="0" applyNumberFormat="1" applyFont="1" applyAlignment="1" applyProtection="1">
      <alignment horizontal="center"/>
      <protection locked="0"/>
    </xf>
    <xf numFmtId="0" fontId="1" fillId="6" borderId="1" xfId="0" applyFont="1" applyFill="1" applyBorder="1"/>
    <xf numFmtId="0" fontId="1" fillId="6" borderId="2" xfId="0" applyFont="1" applyFill="1" applyBorder="1"/>
    <xf numFmtId="0" fontId="1" fillId="6" borderId="3" xfId="0" applyFont="1" applyFill="1" applyBorder="1"/>
    <xf numFmtId="0" fontId="0" fillId="3" borderId="15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164" fontId="2" fillId="4" borderId="15" xfId="0" applyNumberFormat="1" applyFont="1" applyFill="1" applyBorder="1" applyAlignment="1" applyProtection="1">
      <alignment horizontal="center"/>
      <protection locked="0"/>
    </xf>
    <xf numFmtId="164" fontId="2" fillId="4" borderId="14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center" wrapText="1"/>
    </xf>
    <xf numFmtId="0" fontId="0" fillId="3" borderId="7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164" fontId="2" fillId="4" borderId="7" xfId="0" applyNumberFormat="1" applyFont="1" applyFill="1" applyBorder="1" applyAlignment="1" applyProtection="1">
      <alignment horizontal="center"/>
      <protection locked="0"/>
    </xf>
    <xf numFmtId="164" fontId="2" fillId="4" borderId="5" xfId="0" applyNumberFormat="1" applyFont="1" applyFill="1" applyBorder="1" applyAlignment="1" applyProtection="1">
      <alignment horizontal="center"/>
      <protection locked="0"/>
    </xf>
    <xf numFmtId="0" fontId="0" fillId="3" borderId="20" xfId="0" applyFill="1" applyBorder="1" applyAlignment="1">
      <alignment horizontal="center"/>
    </xf>
    <xf numFmtId="0" fontId="0" fillId="3" borderId="19" xfId="0" applyFill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D7649-5434-4502-8B4A-FC8B56D2D117}">
  <sheetPr codeName="Sheet1"/>
  <dimension ref="A1:E57"/>
  <sheetViews>
    <sheetView tabSelected="1" topLeftCell="A15" zoomScale="150" zoomScaleNormal="150" workbookViewId="0">
      <selection activeCell="E20" sqref="E20"/>
    </sheetView>
  </sheetViews>
  <sheetFormatPr defaultRowHeight="14.4" x14ac:dyDescent="0.3"/>
  <cols>
    <col min="1" max="1" width="35.5546875" customWidth="1"/>
    <col min="2" max="2" width="14.6640625" customWidth="1"/>
    <col min="3" max="3" width="13.6640625" customWidth="1"/>
    <col min="4" max="4" width="14.21875" customWidth="1"/>
    <col min="5" max="5" width="15.44140625" customWidth="1"/>
  </cols>
  <sheetData>
    <row r="1" spans="1:5" x14ac:dyDescent="0.3">
      <c r="A1" s="40" t="s">
        <v>34</v>
      </c>
      <c r="B1" s="40"/>
      <c r="C1" s="40"/>
    </row>
    <row r="2" spans="1:5" x14ac:dyDescent="0.3">
      <c r="A2" s="40" t="s">
        <v>24</v>
      </c>
      <c r="B2" s="48"/>
      <c r="C2" s="48"/>
    </row>
    <row r="3" spans="1:5" x14ac:dyDescent="0.3">
      <c r="A3" s="47" t="s">
        <v>23</v>
      </c>
      <c r="B3" s="47"/>
      <c r="C3" s="47"/>
    </row>
    <row r="5" spans="1:5" ht="15" thickBot="1" x14ac:dyDescent="0.35">
      <c r="A5" s="26" t="s">
        <v>10</v>
      </c>
    </row>
    <row r="6" spans="1:5" ht="43.2" x14ac:dyDescent="0.3">
      <c r="A6" s="7" t="s">
        <v>11</v>
      </c>
      <c r="B6" s="9" t="s">
        <v>27</v>
      </c>
      <c r="C6" s="9" t="s">
        <v>26</v>
      </c>
      <c r="D6" s="9" t="s">
        <v>28</v>
      </c>
      <c r="E6" s="9" t="s">
        <v>29</v>
      </c>
    </row>
    <row r="7" spans="1:5" x14ac:dyDescent="0.3">
      <c r="A7" s="8" t="s">
        <v>12</v>
      </c>
      <c r="B7" s="10"/>
      <c r="C7" s="10"/>
      <c r="D7" s="22"/>
      <c r="E7" s="30"/>
    </row>
    <row r="8" spans="1:5" x14ac:dyDescent="0.3">
      <c r="A8" s="8" t="s">
        <v>13</v>
      </c>
      <c r="B8" s="10"/>
      <c r="C8" s="10"/>
      <c r="D8" s="22"/>
      <c r="E8" s="30"/>
    </row>
    <row r="9" spans="1:5" x14ac:dyDescent="0.3">
      <c r="A9" s="8" t="s">
        <v>14</v>
      </c>
      <c r="B9" s="10"/>
      <c r="C9" s="10"/>
      <c r="D9" s="22"/>
      <c r="E9" s="30"/>
    </row>
    <row r="10" spans="1:5" x14ac:dyDescent="0.3">
      <c r="A10" s="8" t="s">
        <v>15</v>
      </c>
      <c r="B10" s="10"/>
      <c r="C10" s="10"/>
      <c r="D10" s="22"/>
      <c r="E10" s="30"/>
    </row>
    <row r="11" spans="1:5" ht="28.8" x14ac:dyDescent="0.3">
      <c r="A11" s="31" t="s">
        <v>25</v>
      </c>
      <c r="B11" s="10"/>
      <c r="C11" s="10"/>
      <c r="D11" s="22"/>
      <c r="E11" s="30"/>
    </row>
    <row r="12" spans="1:5" x14ac:dyDescent="0.3">
      <c r="A12" s="8" t="s">
        <v>16</v>
      </c>
      <c r="B12" s="10"/>
      <c r="C12" s="10"/>
      <c r="D12" s="22"/>
      <c r="E12" s="30"/>
    </row>
    <row r="13" spans="1:5" x14ac:dyDescent="0.3">
      <c r="A13" s="8" t="s">
        <v>17</v>
      </c>
      <c r="B13" s="10"/>
      <c r="C13" s="10"/>
      <c r="D13" s="22"/>
      <c r="E13" s="30"/>
    </row>
    <row r="14" spans="1:5" x14ac:dyDescent="0.3">
      <c r="A14" s="8" t="s">
        <v>18</v>
      </c>
      <c r="B14" s="10"/>
      <c r="C14" s="10"/>
      <c r="D14" s="22"/>
      <c r="E14" s="30"/>
    </row>
    <row r="15" spans="1:5" x14ac:dyDescent="0.3">
      <c r="A15" s="8" t="s">
        <v>19</v>
      </c>
      <c r="B15" s="10"/>
      <c r="C15" s="10"/>
      <c r="D15" s="22"/>
      <c r="E15" s="30"/>
    </row>
    <row r="16" spans="1:5" x14ac:dyDescent="0.3">
      <c r="A16" s="8" t="s">
        <v>20</v>
      </c>
      <c r="B16" s="10"/>
      <c r="C16" s="10"/>
      <c r="D16" s="22"/>
      <c r="E16" s="30"/>
    </row>
    <row r="17" spans="1:5" ht="15" thickBot="1" x14ac:dyDescent="0.35">
      <c r="A17" s="11" t="s">
        <v>21</v>
      </c>
      <c r="B17" s="14"/>
      <c r="C17" s="14"/>
      <c r="D17" s="28"/>
      <c r="E17" s="30"/>
    </row>
    <row r="18" spans="1:5" ht="44.4" thickTop="1" thickBot="1" x14ac:dyDescent="0.35">
      <c r="A18" s="27" t="s">
        <v>22</v>
      </c>
      <c r="B18" s="13">
        <f>SUM(B7:B17)</f>
        <v>0</v>
      </c>
      <c r="C18" s="13">
        <f>SUM(C7:C17)</f>
        <v>0</v>
      </c>
      <c r="D18" s="29">
        <f>SUM(D7:D17)</f>
        <v>0</v>
      </c>
      <c r="E18" s="30">
        <f>SUM(E7:E17)</f>
        <v>0</v>
      </c>
    </row>
    <row r="20" spans="1:5" ht="15" thickBot="1" x14ac:dyDescent="0.35"/>
    <row r="21" spans="1:5" x14ac:dyDescent="0.3">
      <c r="A21" s="15" t="s">
        <v>30</v>
      </c>
      <c r="B21" s="15"/>
      <c r="C21" s="17"/>
      <c r="D21" s="18"/>
    </row>
    <row r="22" spans="1:5" x14ac:dyDescent="0.3">
      <c r="A22" s="1" t="s">
        <v>3</v>
      </c>
      <c r="B22" s="41">
        <v>180</v>
      </c>
      <c r="C22" s="42"/>
      <c r="D22" s="20"/>
    </row>
    <row r="23" spans="1:5" x14ac:dyDescent="0.3">
      <c r="A23" s="1" t="s">
        <v>4</v>
      </c>
      <c r="B23" s="43">
        <f>B18</f>
        <v>0</v>
      </c>
      <c r="C23" s="44"/>
      <c r="D23" s="32"/>
    </row>
    <row r="24" spans="1:5" x14ac:dyDescent="0.3">
      <c r="A24" s="1"/>
      <c r="B24" s="24" t="s">
        <v>5</v>
      </c>
      <c r="C24" s="2" t="s">
        <v>6</v>
      </c>
      <c r="D24" s="19"/>
    </row>
    <row r="25" spans="1:5" x14ac:dyDescent="0.3">
      <c r="A25" s="22" t="s">
        <v>7</v>
      </c>
      <c r="B25" s="3">
        <v>5</v>
      </c>
      <c r="C25" s="4">
        <f>B23*0.05</f>
        <v>0</v>
      </c>
      <c r="D25" s="21"/>
    </row>
    <row r="26" spans="1:5" x14ac:dyDescent="0.3">
      <c r="A26" s="22" t="s">
        <v>1</v>
      </c>
      <c r="B26" s="3">
        <v>35</v>
      </c>
      <c r="C26" s="4">
        <f>B23*0.35</f>
        <v>0</v>
      </c>
      <c r="D26" s="21"/>
    </row>
    <row r="27" spans="1:5" x14ac:dyDescent="0.3">
      <c r="A27" s="22" t="s">
        <v>0</v>
      </c>
      <c r="B27" s="3">
        <v>10</v>
      </c>
      <c r="C27" s="4">
        <f>B23*0.1</f>
        <v>0</v>
      </c>
      <c r="D27" s="21"/>
    </row>
    <row r="28" spans="1:5" ht="15" thickBot="1" x14ac:dyDescent="0.35">
      <c r="A28" s="23" t="s">
        <v>2</v>
      </c>
      <c r="B28" s="5">
        <v>50</v>
      </c>
      <c r="C28" s="6">
        <f>(B23*0.5)/6</f>
        <v>0</v>
      </c>
      <c r="D28" s="21"/>
    </row>
    <row r="29" spans="1:5" ht="15" thickBot="1" x14ac:dyDescent="0.35"/>
    <row r="30" spans="1:5" ht="15" thickBot="1" x14ac:dyDescent="0.35">
      <c r="A30" s="16" t="s">
        <v>31</v>
      </c>
      <c r="B30" s="15"/>
      <c r="C30" s="17"/>
      <c r="D30" s="18"/>
    </row>
    <row r="31" spans="1:5" x14ac:dyDescent="0.3">
      <c r="A31" s="12" t="s">
        <v>3</v>
      </c>
      <c r="B31" s="45">
        <v>180</v>
      </c>
      <c r="C31" s="46"/>
      <c r="D31" s="20"/>
    </row>
    <row r="32" spans="1:5" x14ac:dyDescent="0.3">
      <c r="A32" s="1" t="s">
        <v>4</v>
      </c>
      <c r="B32" s="38">
        <f>C18</f>
        <v>0</v>
      </c>
      <c r="C32" s="39"/>
      <c r="D32" s="32"/>
    </row>
    <row r="33" spans="1:4" x14ac:dyDescent="0.3">
      <c r="A33" s="1"/>
      <c r="B33" s="24" t="s">
        <v>5</v>
      </c>
      <c r="C33" s="2" t="s">
        <v>6</v>
      </c>
      <c r="D33" s="19"/>
    </row>
    <row r="34" spans="1:4" x14ac:dyDescent="0.3">
      <c r="A34" s="22" t="s">
        <v>7</v>
      </c>
      <c r="B34" s="3">
        <v>5</v>
      </c>
      <c r="C34" s="4">
        <f>B32*0.05</f>
        <v>0</v>
      </c>
      <c r="D34" s="21"/>
    </row>
    <row r="35" spans="1:4" x14ac:dyDescent="0.3">
      <c r="A35" s="22" t="s">
        <v>1</v>
      </c>
      <c r="B35" s="3">
        <v>35</v>
      </c>
      <c r="C35" s="4">
        <f>B32*0.35</f>
        <v>0</v>
      </c>
      <c r="D35" s="21"/>
    </row>
    <row r="36" spans="1:4" x14ac:dyDescent="0.3">
      <c r="A36" s="22" t="s">
        <v>0</v>
      </c>
      <c r="B36" s="3">
        <v>10</v>
      </c>
      <c r="C36" s="4">
        <f>B32*0.1</f>
        <v>0</v>
      </c>
      <c r="D36" s="21"/>
    </row>
    <row r="37" spans="1:4" ht="15" thickBot="1" x14ac:dyDescent="0.35">
      <c r="A37" s="23" t="s">
        <v>2</v>
      </c>
      <c r="B37" s="5">
        <v>50</v>
      </c>
      <c r="C37" s="6">
        <f>(B32*0.5)/6</f>
        <v>0</v>
      </c>
      <c r="D37" s="21"/>
    </row>
    <row r="39" spans="1:4" ht="15" thickBot="1" x14ac:dyDescent="0.35"/>
    <row r="40" spans="1:4" x14ac:dyDescent="0.3">
      <c r="A40" s="33" t="s">
        <v>32</v>
      </c>
      <c r="B40" s="34"/>
      <c r="C40" s="35"/>
      <c r="D40" s="18"/>
    </row>
    <row r="41" spans="1:4" x14ac:dyDescent="0.3">
      <c r="A41" s="1" t="s">
        <v>3</v>
      </c>
      <c r="B41" s="36">
        <v>180</v>
      </c>
      <c r="C41" s="37"/>
    </row>
    <row r="42" spans="1:4" x14ac:dyDescent="0.3">
      <c r="A42" s="1" t="s">
        <v>4</v>
      </c>
      <c r="B42" s="38">
        <f>D18</f>
        <v>0</v>
      </c>
      <c r="C42" s="39"/>
      <c r="D42" s="25"/>
    </row>
    <row r="43" spans="1:4" x14ac:dyDescent="0.3">
      <c r="A43" s="1"/>
      <c r="B43" s="24" t="s">
        <v>5</v>
      </c>
      <c r="C43" s="2" t="s">
        <v>6</v>
      </c>
      <c r="D43" s="19"/>
    </row>
    <row r="44" spans="1:4" x14ac:dyDescent="0.3">
      <c r="A44" s="22" t="s">
        <v>8</v>
      </c>
      <c r="B44" s="3">
        <v>25</v>
      </c>
      <c r="C44" s="4">
        <f>B42*0.25</f>
        <v>0</v>
      </c>
      <c r="D44" s="21"/>
    </row>
    <row r="45" spans="1:4" x14ac:dyDescent="0.3">
      <c r="A45" s="22" t="s">
        <v>9</v>
      </c>
      <c r="B45" s="3">
        <v>10</v>
      </c>
      <c r="C45" s="4">
        <f>B42*0.1</f>
        <v>0</v>
      </c>
      <c r="D45" s="21"/>
    </row>
    <row r="46" spans="1:4" x14ac:dyDescent="0.3">
      <c r="A46" s="22" t="s">
        <v>0</v>
      </c>
      <c r="B46" s="3">
        <v>15</v>
      </c>
      <c r="C46" s="4">
        <f>B42*0.15</f>
        <v>0</v>
      </c>
      <c r="D46" s="21"/>
    </row>
    <row r="47" spans="1:4" ht="15" thickBot="1" x14ac:dyDescent="0.35">
      <c r="A47" s="23" t="s">
        <v>2</v>
      </c>
      <c r="B47" s="5">
        <v>50</v>
      </c>
      <c r="C47" s="6">
        <f>(B42*0.5)/6</f>
        <v>0</v>
      </c>
      <c r="D47" s="21"/>
    </row>
    <row r="49" spans="1:3" ht="15" thickBot="1" x14ac:dyDescent="0.35"/>
    <row r="50" spans="1:3" x14ac:dyDescent="0.3">
      <c r="A50" s="33" t="s">
        <v>33</v>
      </c>
      <c r="B50" s="34"/>
      <c r="C50" s="35"/>
    </row>
    <row r="51" spans="1:3" x14ac:dyDescent="0.3">
      <c r="A51" s="1" t="s">
        <v>3</v>
      </c>
      <c r="B51" s="36">
        <v>180</v>
      </c>
      <c r="C51" s="37"/>
    </row>
    <row r="52" spans="1:3" x14ac:dyDescent="0.3">
      <c r="A52" s="1" t="s">
        <v>4</v>
      </c>
      <c r="B52" s="38">
        <f>E18</f>
        <v>0</v>
      </c>
      <c r="C52" s="39"/>
    </row>
    <row r="53" spans="1:3" x14ac:dyDescent="0.3">
      <c r="A53" s="1"/>
      <c r="B53" s="24" t="s">
        <v>5</v>
      </c>
      <c r="C53" s="2" t="s">
        <v>6</v>
      </c>
    </row>
    <row r="54" spans="1:3" x14ac:dyDescent="0.3">
      <c r="A54" s="22" t="s">
        <v>8</v>
      </c>
      <c r="B54" s="3">
        <v>25</v>
      </c>
      <c r="C54" s="4">
        <f>B52*0.25</f>
        <v>0</v>
      </c>
    </row>
    <row r="55" spans="1:3" x14ac:dyDescent="0.3">
      <c r="A55" s="22" t="s">
        <v>9</v>
      </c>
      <c r="B55" s="3">
        <v>10</v>
      </c>
      <c r="C55" s="4">
        <f>B52*0.1</f>
        <v>0</v>
      </c>
    </row>
    <row r="56" spans="1:3" x14ac:dyDescent="0.3">
      <c r="A56" s="22" t="s">
        <v>0</v>
      </c>
      <c r="B56" s="3">
        <v>15</v>
      </c>
      <c r="C56" s="4">
        <f>B52*0.15</f>
        <v>0</v>
      </c>
    </row>
    <row r="57" spans="1:3" ht="15" thickBot="1" x14ac:dyDescent="0.35">
      <c r="A57" s="23" t="s">
        <v>2</v>
      </c>
      <c r="B57" s="5">
        <v>50</v>
      </c>
      <c r="C57" s="6">
        <f>(B52*0.5)/6</f>
        <v>0</v>
      </c>
    </row>
  </sheetData>
  <mergeCells count="13">
    <mergeCell ref="A40:C40"/>
    <mergeCell ref="A50:C50"/>
    <mergeCell ref="B51:C51"/>
    <mergeCell ref="B52:C52"/>
    <mergeCell ref="A1:C1"/>
    <mergeCell ref="B32:C32"/>
    <mergeCell ref="B42:C42"/>
    <mergeCell ref="B41:C41"/>
    <mergeCell ref="B22:C22"/>
    <mergeCell ref="B23:C23"/>
    <mergeCell ref="B31:C31"/>
    <mergeCell ref="A3:C3"/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State of Michigan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Hilton, Mary Ann (MDOC)</dc:creator>
  <cp:lastModifiedBy>Lehnert, Lisa (MDOC)</cp:lastModifiedBy>
  <cp:lastPrinted>2021-01-14T17:37:34Z</cp:lastPrinted>
  <dcterms:created xsi:type="dcterms:W3CDTF">2020-05-15T13:44:57Z</dcterms:created>
  <dcterms:modified xsi:type="dcterms:W3CDTF">2026-02-24T14:09:27Z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f46dfe0-534f-4c95-815c-5b1af86b9823_Enabled">
    <vt:lpwstr>true</vt:lpwstr>
  </property>
  <property fmtid="{D5CDD505-2E9C-101B-9397-08002B2CF9AE}" pid="3" name="MSIP_Label_2f46dfe0-534f-4c95-815c-5b1af86b9823_SetDate">
    <vt:lpwstr>2021-04-22T20:41:34Z</vt:lpwstr>
  </property>
  <property fmtid="{D5CDD505-2E9C-101B-9397-08002B2CF9AE}" pid="4" name="MSIP_Label_2f46dfe0-534f-4c95-815c-5b1af86b9823_Method">
    <vt:lpwstr>Privileged</vt:lpwstr>
  </property>
  <property fmtid="{D5CDD505-2E9C-101B-9397-08002B2CF9AE}" pid="5" name="MSIP_Label_2f46dfe0-534f-4c95-815c-5b1af86b9823_Name">
    <vt:lpwstr>2f46dfe0-534f-4c95-815c-5b1af86b9823</vt:lpwstr>
  </property>
  <property fmtid="{D5CDD505-2E9C-101B-9397-08002B2CF9AE}" pid="6" name="MSIP_Label_2f46dfe0-534f-4c95-815c-5b1af86b9823_SiteId">
    <vt:lpwstr>d5fb7087-3777-42ad-966a-892ef47225d1</vt:lpwstr>
  </property>
  <property fmtid="{D5CDD505-2E9C-101B-9397-08002B2CF9AE}" pid="7" name="MSIP_Label_2f46dfe0-534f-4c95-815c-5b1af86b9823_ActionId">
    <vt:lpwstr>6ed1383e-8e85-4b9d-9cc9-f35f82f1ea11</vt:lpwstr>
  </property>
  <property fmtid="{D5CDD505-2E9C-101B-9397-08002B2CF9AE}" pid="8" name="MSIP_Label_2f46dfe0-534f-4c95-815c-5b1af86b9823_ContentBits">
    <vt:lpwstr>0</vt:lpwstr>
  </property>
</Properties>
</file>